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2" sheetId="13" r:id="rId1"/>
  </sheets>
  <calcPr calcId="152511"/>
</workbook>
</file>

<file path=xl/calcChain.xml><?xml version="1.0" encoding="utf-8"?>
<calcChain xmlns="http://schemas.openxmlformats.org/spreadsheetml/2006/main">
  <c r="F16" i="13" l="1"/>
  <c r="F15" i="13" s="1"/>
  <c r="F14" i="13" s="1"/>
  <c r="G16" i="13"/>
  <c r="G15" i="13" s="1"/>
  <c r="G14" i="13" s="1"/>
  <c r="H16" i="13"/>
  <c r="H15" i="13" s="1"/>
  <c r="H14" i="13" s="1"/>
  <c r="I10" i="13"/>
  <c r="I11" i="13"/>
  <c r="I12" i="13"/>
  <c r="I13" i="13"/>
  <c r="I17" i="13"/>
  <c r="I18" i="13"/>
  <c r="I19" i="13"/>
  <c r="I21" i="13"/>
  <c r="I23" i="13"/>
  <c r="I24" i="13"/>
  <c r="I25" i="13"/>
  <c r="I26" i="13"/>
  <c r="I27" i="13"/>
  <c r="I32" i="13"/>
  <c r="I33" i="13"/>
  <c r="I34" i="13"/>
  <c r="I35" i="13"/>
  <c r="I36" i="13"/>
  <c r="I43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74" i="13"/>
  <c r="I82" i="13"/>
  <c r="I84" i="13"/>
  <c r="I86" i="13"/>
  <c r="I87" i="13"/>
  <c r="I88" i="13"/>
  <c r="I89" i="13"/>
  <c r="I90" i="13"/>
  <c r="I91" i="13"/>
  <c r="F92" i="13"/>
  <c r="G92" i="13"/>
  <c r="H85" i="13"/>
  <c r="H83" i="13"/>
  <c r="H73" i="13"/>
  <c r="H44" i="13"/>
  <c r="H31" i="13"/>
  <c r="H22" i="13"/>
  <c r="H20" i="13"/>
  <c r="E85" i="13"/>
  <c r="E83" i="13"/>
  <c r="E73" i="13"/>
  <c r="E22" i="13"/>
  <c r="E20" i="13"/>
  <c r="I22" i="13" l="1"/>
  <c r="H9" i="13"/>
  <c r="H92" i="13" s="1"/>
  <c r="I85" i="13"/>
  <c r="I83" i="13"/>
  <c r="I73" i="13"/>
  <c r="I20" i="13"/>
  <c r="E79" i="13"/>
  <c r="I79" i="13" s="1"/>
  <c r="E80" i="13"/>
  <c r="I80" i="13" s="1"/>
  <c r="E81" i="13"/>
  <c r="I81" i="13" s="1"/>
  <c r="E78" i="13" l="1"/>
  <c r="E77" i="13" l="1"/>
  <c r="I78" i="13"/>
  <c r="E71" i="13"/>
  <c r="I71" i="13" s="1"/>
  <c r="E72" i="13"/>
  <c r="I72" i="13" s="1"/>
  <c r="E40" i="13"/>
  <c r="I40" i="13" s="1"/>
  <c r="E41" i="13"/>
  <c r="I41" i="13" s="1"/>
  <c r="E30" i="13"/>
  <c r="I30" i="13" s="1"/>
  <c r="E76" i="13" l="1"/>
  <c r="I77" i="13"/>
  <c r="E39" i="13"/>
  <c r="E38" i="13" l="1"/>
  <c r="I39" i="13"/>
  <c r="E75" i="13"/>
  <c r="I75" i="13" s="1"/>
  <c r="I76" i="13"/>
  <c r="I16" i="13"/>
  <c r="E37" i="13" l="1"/>
  <c r="I37" i="13" s="1"/>
  <c r="I38" i="13"/>
  <c r="E42" i="13"/>
  <c r="I42" i="13" s="1"/>
  <c r="E29" i="13"/>
  <c r="I15" i="13" l="1"/>
  <c r="E28" i="13"/>
  <c r="I28" i="13" s="1"/>
  <c r="I29" i="13"/>
  <c r="E31" i="13"/>
  <c r="I31" i="13" s="1"/>
  <c r="E70" i="13"/>
  <c r="I14" i="13" l="1"/>
  <c r="E9" i="13"/>
  <c r="E69" i="13"/>
  <c r="I70" i="13"/>
  <c r="E68" i="13" l="1"/>
  <c r="I69" i="13"/>
  <c r="I9" i="13"/>
  <c r="E44" i="13"/>
  <c r="I44" i="13" s="1"/>
  <c r="E66" i="13" l="1"/>
  <c r="I66" i="13" s="1"/>
  <c r="I68" i="13"/>
  <c r="E67" i="13"/>
  <c r="E92" i="13"/>
  <c r="I92" i="13" s="1"/>
  <c r="E65" i="13" l="1"/>
  <c r="I65" i="13" s="1"/>
  <c r="I67" i="13"/>
</calcChain>
</file>

<file path=xl/sharedStrings.xml><?xml version="1.0" encoding="utf-8"?>
<sst xmlns="http://schemas.openxmlformats.org/spreadsheetml/2006/main" count="145" uniqueCount="104">
  <si>
    <t>рублей</t>
  </si>
  <si>
    <t>Наименование показателя</t>
  </si>
  <si>
    <t>Годовой объем ассигнований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</si>
  <si>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</si>
  <si>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</si>
  <si>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</si>
  <si>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</si>
  <si>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</si>
  <si>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</si>
  <si>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</si>
  <si>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</si>
  <si>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Иные бюджетные ассигнования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</si>
  <si>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</si>
  <si>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</si>
  <si>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</si>
  <si>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</si>
  <si>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</si>
  <si>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</si>
  <si>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</si>
  <si>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Непрограммные расходы.</t>
  </si>
  <si>
    <t>Другие вопросы в области жилищно-коммунального хозяйства</t>
  </si>
  <si>
    <t>Культура, кинематография</t>
  </si>
  <si>
    <t>Социальная политика</t>
  </si>
  <si>
    <t>Всего</t>
  </si>
  <si>
    <t>01</t>
  </si>
  <si>
    <t>02</t>
  </si>
  <si>
    <t>03</t>
  </si>
  <si>
    <t>04</t>
  </si>
  <si>
    <t>05</t>
  </si>
  <si>
    <t>08</t>
  </si>
  <si>
    <t>10</t>
  </si>
  <si>
    <t>11</t>
  </si>
  <si>
    <t>в том числе:</t>
  </si>
  <si>
    <t>Заработная плата КОСГУ 211</t>
  </si>
  <si>
    <t>Коммунальные услуги КОСГУ 223</t>
  </si>
  <si>
    <t>№</t>
  </si>
  <si>
    <t>06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</si>
  <si>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</si>
  <si>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</si>
  <si>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Прочие межбюджетные трансферты общего характера</t>
  </si>
  <si>
    <t>Межбюджетные трансферты</t>
  </si>
  <si>
    <t>Жилищное хозяйство</t>
  </si>
  <si>
    <t>Обеспечение проведения выборов и референдумов</t>
  </si>
  <si>
    <t>Физическая культура и спорт</t>
  </si>
  <si>
    <t>Другие вопросы в области физической культуры и спорта</t>
  </si>
  <si>
    <t>Непрограммные расходы. Расходы на подготовку и проведение выборов депутатов Собрания депутатов Корякского сельского поселения</t>
  </si>
  <si>
    <t>Охрана окружающей среды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</si>
  <si>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"</t>
  </si>
  <si>
    <t>Непрограммные расходы. Инженерно-геологические работы, инженерно-геодезические работы</t>
  </si>
  <si>
    <t>Другие вопросы в области охраны окружающей среды</t>
  </si>
  <si>
    <t>Подпрограмма "Улучшение экологической ситуации в Корякском сельском поселении. Достижение экологической безопасности населения за счет уменьшения негативного влияния на окружающую среду твердых бытовых отходов путем ликвидации несанкционированных свалок"</t>
  </si>
  <si>
    <t>Муниципальная программа "Переселение граждан из аварийных жилых домов и не пригодных для проживания жилых помещений в Корякском сельском поселении на 2018-2020 годы".</t>
  </si>
  <si>
    <t>09</t>
  </si>
  <si>
    <t>12</t>
  </si>
  <si>
    <t>Непрограммные расходы. Межбюджетные трансферты, передаваемые бюджетам муниципальных районов из бюджета Корякского сельского поселения на осуществление части полномочий по решению вопросов местного значения в соответствии с заключенным соглашением</t>
  </si>
  <si>
    <t>Капитальные вложения в объекты государственной
(муниципальной) собственности</t>
  </si>
  <si>
    <t xml:space="preserve"> Расходы за счет средств краевого бюджета текущего года</t>
  </si>
  <si>
    <t>Национальная оборона</t>
  </si>
  <si>
    <t>Мобилизация и вневойсковая подготовка</t>
  </si>
  <si>
    <t>Культура</t>
  </si>
  <si>
    <t xml:space="preserve"> Расходы за счет средств местного бюджета текущего года (софинансирование государственных программ)</t>
  </si>
  <si>
    <t>Подпрограмма"Развитие инфраструктуры в сфере культуры Корякского сельского поселения".</t>
  </si>
  <si>
    <t>Другие общегосударственные вопросы</t>
  </si>
  <si>
    <t>Муниципальная Антинаркотической программы Администрации Корякского сельского поселения на 2019-2022г.г"</t>
  </si>
  <si>
    <t>Основные мероприятия "Изготовление наглядной агитации (листовок, буклетов, плакатов, брошюр, баннеров)антинаркотической направленности"</t>
  </si>
  <si>
    <t>Адресная муниципальная программа "Переселение граждан из аварийного жилищного фонда Корякского сельского поселения в 2019 году".</t>
  </si>
  <si>
    <t>Подпрограмма "Переселение граждан из аварийного жилищного фонда Корякского сельского поселения в 2019 году". Основное мероприятие "Выкуп жилого помещения аварийного жилищного фонда у собственников, путем предоставления выкупной стоимости жилья"</t>
  </si>
  <si>
    <t xml:space="preserve"> Расходы за счет средств Фонда содействия реформированию ЖКХ текущего года</t>
  </si>
  <si>
    <t>Муниципальная программа "Обеспечение пожарной безопасности на территории Корякского сельского поселения на 2019-2021 г.г"</t>
  </si>
  <si>
    <t>Основное мероприятие "Приобретение материальных запасов для усиления системы противопожарной защиты и укрепления пожарной безопасности"</t>
  </si>
  <si>
    <t>Муниципальная программа "Повышение надежности электроснабжения социально -значимых объектов на территории Корякского сельского поселения</t>
  </si>
  <si>
    <t>13</t>
  </si>
  <si>
    <t xml:space="preserve">Муниципальная программа "Улучшение санитарно-экологического состояния территории Корякского сельского поселения в 2019-2021 г.г". </t>
  </si>
  <si>
    <t>Подпрограмма "Переселение граждан из аварийных жилых домов и непригодных для проживания жилых помещений в Корякском сельском поселении в 2020 году" Основное мероприятие "Выкуп жилых помещений у собственников проживающих в аварийном жилом фонде на территории Корякского сельского поселения"</t>
  </si>
  <si>
    <t>Муниципальная программа "Энергоэффективность, развитие энергетики и коммунального хозяйства в Корякском сельском поселении на 2021 год"</t>
  </si>
  <si>
    <t>Подпрограмма "Проведение работ по изготовлению технических планов и постановке на кадастровый учет объектов топливно-энергетического и жилищно-коммунального комплексов".</t>
  </si>
  <si>
    <t>Основное мероприятие "Проведение работ по изготовлению технических планов и постановке на кадастровый учет объектов топливно-энергетического и жилищно-коммунального комплексов"</t>
  </si>
  <si>
    <t>Закупка товаров, работ и услуг для обеспечения государственных (муниципальных) нужд</t>
  </si>
  <si>
    <t>Непрограммные расходы. Мероприятия в области коммунального хозяйства</t>
  </si>
  <si>
    <t>Решение вопросов местного значения поселения в рамках соответствующей государственной программы Камчатского края "Энергоэффективность, развитие энергетики и коммунального хозяйства, обеспечение жителей населенных пунктов Камчатского края коммунальными услугами".</t>
  </si>
  <si>
    <t>Решение вопросов местного значения поселения в рамках соответствующей государственной программы Камчатского края "Энергоэффективность, развитие энергетики и коммунального хозяйства, обеспечение жителей населенных пунктов Камчатского края коммунальными услугами".(софинансирование за счет средств местного бюджета)</t>
  </si>
  <si>
    <t>Решение вопросов местного значения поселения в рамках соответствующей государственной программы Камчатского края "Обращение с отходами производства и потребления в Камчатском крае".</t>
  </si>
  <si>
    <t>Решение вопросов местного значения поселения в рамках соответствующей государственной программы Камчатского края "Обращение с отходами производства и потребления в Камчатском крае". (софинансирование за счет средств местного бюджета)</t>
  </si>
  <si>
    <t xml:space="preserve">Основное мероприятие "Ликвидация несанкционированных свалок на территории Корякского сельского поселения в 2021 году" </t>
  </si>
  <si>
    <t xml:space="preserve">Расходы за счет средств федрального бюджета текущего года в рамках реализации мероприятий Национального проекта «Культура». </t>
  </si>
  <si>
    <t xml:space="preserve">Расходы за счет средств краевого бюджета текущего года в рамках реализации мероприятий Национального проекта «Культура». </t>
  </si>
  <si>
    <t>Расходы за счет средств местного бюджета текущего года в рамках реализации мероприятий Национального проекта «Культура». (софинансирование государственных программ)</t>
  </si>
  <si>
    <t>Муниципальная программа "Развитие культуры в Корякском сельском поселении на".</t>
  </si>
  <si>
    <t>Муниципальная программа "Профилактика нарушений и безопасности дорожного движения на территории Корякского сельского поселения на 2020-2023 г.г"</t>
  </si>
  <si>
    <t xml:space="preserve">Основное мероприятие "Капитальный ремонт системы электроснабжения МКУК СДК с. Коряки КСП"; "Капитальный ремонт системы автоматической пожарной сигнализации, систем оповещения и управления эвакуации людей при пожарах  здания МКУК СДК с. Коряки КСП"; "Капитальный ремонт системы электроснабжения МКУК СДК с. Коряки КСП" </t>
  </si>
  <si>
    <t>Закупка товаров, работ и услуг для обеспечения муниципальных нужд</t>
  </si>
  <si>
    <t>Другие вопросы в области культуры, кинематографии</t>
  </si>
  <si>
    <t>Основное мероприятие "Установка автодорожных знаков и нанесение автодорожной разметки «Пешеходный переход» на ул. Вилкова между пешеходными дорожками</t>
  </si>
  <si>
    <t>Процент исполнения</t>
  </si>
  <si>
    <t>Раздел</t>
  </si>
  <si>
    <t>Подраздел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</si>
  <si>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</si>
  <si>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обеспечение населения</t>
  </si>
  <si>
    <t>Приложение № 2</t>
  </si>
  <si>
    <t>К отчету Об исполнении бюджета</t>
  </si>
  <si>
    <t xml:space="preserve">Распределение расходов  бюджета Корякского сельского поселения на 2025 год по разделам и подразделам классификации расходов бюджетов
</t>
  </si>
  <si>
    <t>07</t>
  </si>
  <si>
    <t>Корякского сельского поселения за второй квартал 2025 года</t>
  </si>
  <si>
    <t>Исполнено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</si>
</sst>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8" fillId="0" borderId="0"/>
  </cellStyleXfs>
  <cellXfs count="93">
    <xf numFmtId="0" fontId="0" fillId="0" borderId="0" xfId="0"/>
    <xf numFmtId="0" fontId="0" fillId="0" borderId="0" xfId="0" applyFont="1"/>
    <xf numFmtId="0" fontId="4" fillId="0" borderId="0" xfId="0" applyFont="1"/>
    <xf numFmtId="49" fontId="3" fillId="2" borderId="1" xfId="0" applyNumberFormat="1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0" fontId="0" fillId="0" borderId="1" xfId="0" applyBorder="1"/>
    <xf numFmtId="0" fontId="3" fillId="2" borderId="0" xfId="0" applyFont="1" applyFill="1" applyAlignment="1">
      <alignment horizontal="justify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justify" wrapText="1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right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2" fontId="1" fillId="2" borderId="3" xfId="2" applyNumberFormat="1" applyFont="1" applyFill="1" applyBorder="1" applyAlignment="1">
      <alignment horizontal="justify" wrapText="1"/>
    </xf>
    <xf numFmtId="49" fontId="1" fillId="3" borderId="3" xfId="0" applyNumberFormat="1" applyFont="1" applyFill="1" applyBorder="1" applyAlignment="1">
      <alignment horizontal="justify" wrapText="1"/>
    </xf>
    <xf numFmtId="49" fontId="3" fillId="2" borderId="3" xfId="0" applyNumberFormat="1" applyFont="1" applyFill="1" applyBorder="1" applyAlignment="1">
      <alignment horizontal="justify" wrapText="1"/>
    </xf>
    <xf numFmtId="2" fontId="3" fillId="2" borderId="3" xfId="2" applyNumberFormat="1" applyFont="1" applyFill="1" applyBorder="1" applyAlignment="1">
      <alignment horizontal="justify" wrapText="1"/>
    </xf>
    <xf numFmtId="49" fontId="1" fillId="2" borderId="3" xfId="0" applyNumberFormat="1" applyFont="1" applyFill="1" applyBorder="1" applyAlignment="1">
      <alignment horizontal="justify" wrapText="1"/>
    </xf>
    <xf numFmtId="2" fontId="3" fillId="3" borderId="3" xfId="2" applyNumberFormat="1" applyFont="1" applyFill="1" applyBorder="1" applyAlignment="1">
      <alignment horizontal="justify" vertical="center" wrapText="1"/>
    </xf>
    <xf numFmtId="2" fontId="5" fillId="3" borderId="3" xfId="0" applyNumberFormat="1" applyFont="1" applyFill="1" applyBorder="1" applyAlignment="1">
      <alignment wrapText="1"/>
    </xf>
    <xf numFmtId="2" fontId="7" fillId="2" borderId="3" xfId="2" applyNumberFormat="1" applyFont="1" applyFill="1" applyBorder="1" applyAlignment="1">
      <alignment horizontal="justify" wrapText="1"/>
    </xf>
    <xf numFmtId="49" fontId="3" fillId="3" borderId="3" xfId="0" applyNumberFormat="1" applyFont="1" applyFill="1" applyBorder="1" applyAlignment="1">
      <alignment horizontal="justify" wrapText="1"/>
    </xf>
    <xf numFmtId="2" fontId="1" fillId="3" borderId="3" xfId="2" applyNumberFormat="1" applyFont="1" applyFill="1" applyBorder="1" applyAlignment="1">
      <alignment horizontal="justify" wrapText="1"/>
    </xf>
    <xf numFmtId="2" fontId="3" fillId="3" borderId="3" xfId="2" applyNumberFormat="1" applyFont="1" applyFill="1" applyBorder="1" applyAlignment="1">
      <alignment horizontal="justify" wrapText="1"/>
    </xf>
    <xf numFmtId="2" fontId="1" fillId="0" borderId="3" xfId="2" applyNumberFormat="1" applyFont="1" applyFill="1" applyBorder="1" applyAlignment="1">
      <alignment horizontal="justify" wrapText="1"/>
    </xf>
    <xf numFmtId="2" fontId="1" fillId="3" borderId="3" xfId="0" applyNumberFormat="1" applyFont="1" applyFill="1" applyBorder="1" applyAlignment="1">
      <alignment wrapText="1"/>
    </xf>
    <xf numFmtId="49" fontId="5" fillId="3" borderId="3" xfId="0" applyNumberFormat="1" applyFont="1" applyFill="1" applyBorder="1" applyAlignment="1">
      <alignment horizontal="justify" wrapText="1"/>
    </xf>
    <xf numFmtId="2" fontId="7" fillId="3" borderId="3" xfId="2" applyNumberFormat="1" applyFont="1" applyFill="1" applyBorder="1" applyAlignment="1">
      <alignment horizontal="left" wrapText="1"/>
    </xf>
    <xf numFmtId="2" fontId="7" fillId="3" borderId="3" xfId="2" applyNumberFormat="1" applyFont="1" applyFill="1" applyBorder="1" applyAlignment="1">
      <alignment horizontal="justify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49" fontId="1" fillId="0" borderId="3" xfId="0" applyNumberFormat="1" applyFont="1" applyFill="1" applyBorder="1" applyAlignment="1">
      <alignment horizontal="justify" wrapText="1"/>
    </xf>
    <xf numFmtId="0" fontId="1" fillId="3" borderId="3" xfId="0" applyFont="1" applyFill="1" applyBorder="1" applyAlignment="1">
      <alignment horizontal="justify" wrapText="1"/>
    </xf>
    <xf numFmtId="10" fontId="10" fillId="0" borderId="1" xfId="0" applyNumberFormat="1" applyFont="1" applyBorder="1"/>
    <xf numFmtId="0" fontId="0" fillId="0" borderId="0" xfId="0" applyAlignment="1"/>
    <xf numFmtId="4" fontId="9" fillId="0" borderId="1" xfId="0" applyNumberFormat="1" applyFont="1" applyBorder="1"/>
    <xf numFmtId="4" fontId="11" fillId="3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164" fontId="11" fillId="2" borderId="2" xfId="0" applyNumberFormat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wrapText="1"/>
    </xf>
    <xf numFmtId="164" fontId="12" fillId="3" borderId="1" xfId="0" applyNumberFormat="1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wrapText="1"/>
    </xf>
    <xf numFmtId="164" fontId="13" fillId="2" borderId="2" xfId="0" applyNumberFormat="1" applyFont="1" applyFill="1" applyBorder="1" applyAlignment="1">
      <alignment horizontal="center" wrapText="1"/>
    </xf>
    <xf numFmtId="164" fontId="14" fillId="3" borderId="1" xfId="0" applyNumberFormat="1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wrapText="1"/>
    </xf>
    <xf numFmtId="164" fontId="14" fillId="2" borderId="2" xfId="0" applyNumberFormat="1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center" wrapText="1"/>
    </xf>
    <xf numFmtId="164" fontId="12" fillId="4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wrapText="1"/>
    </xf>
    <xf numFmtId="4" fontId="11" fillId="2" borderId="2" xfId="0" applyNumberFormat="1" applyFont="1" applyFill="1" applyBorder="1" applyAlignment="1">
      <alignment horizontal="center" wrapText="1"/>
    </xf>
    <xf numFmtId="4" fontId="12" fillId="2" borderId="1" xfId="0" applyNumberFormat="1" applyFont="1" applyFill="1" applyBorder="1" applyAlignment="1">
      <alignment wrapText="1"/>
    </xf>
    <xf numFmtId="4" fontId="12" fillId="2" borderId="2" xfId="0" applyNumberFormat="1" applyFont="1" applyFill="1" applyBorder="1" applyAlignment="1">
      <alignment horizontal="center" wrapText="1"/>
    </xf>
    <xf numFmtId="164" fontId="14" fillId="0" borderId="1" xfId="0" applyNumberFormat="1" applyFont="1" applyFill="1" applyBorder="1" applyAlignment="1">
      <alignment horizontal="center" wrapText="1"/>
    </xf>
    <xf numFmtId="4" fontId="12" fillId="2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4" fontId="10" fillId="0" borderId="1" xfId="0" applyNumberFormat="1" applyFont="1" applyBorder="1" applyAlignment="1">
      <alignment horizontal="right"/>
    </xf>
    <xf numFmtId="4" fontId="12" fillId="3" borderId="1" xfId="0" applyNumberFormat="1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1" fillId="0" borderId="1" xfId="0" applyNumberFormat="1" applyFont="1" applyFill="1" applyBorder="1" applyAlignment="1">
      <alignment horizontal="right" wrapText="1"/>
    </xf>
    <xf numFmtId="10" fontId="9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BreakPreview" zoomScale="115" zoomScaleNormal="78" zoomScaleSheetLayoutView="115" workbookViewId="0">
      <selection activeCell="D64" sqref="D64"/>
    </sheetView>
  </sheetViews>
  <sheetFormatPr defaultRowHeight="15" x14ac:dyDescent="0.25"/>
  <cols>
    <col min="1" max="1" width="2.7109375" bestFit="1" customWidth="1"/>
    <col min="2" max="2" width="6.28515625" bestFit="1" customWidth="1"/>
    <col min="3" max="3" width="9.28515625" bestFit="1" customWidth="1"/>
    <col min="4" max="4" width="51.140625" customWidth="1"/>
    <col min="5" max="5" width="15.140625" customWidth="1"/>
    <col min="6" max="6" width="0" hidden="1" customWidth="1"/>
    <col min="7" max="7" width="9.42578125" hidden="1" customWidth="1"/>
    <col min="8" max="8" width="15" customWidth="1"/>
    <col min="9" max="9" width="12.5703125" customWidth="1"/>
  </cols>
  <sheetData>
    <row r="1" spans="1:9" ht="15" customHeight="1" x14ac:dyDescent="0.25">
      <c r="A1" s="43"/>
      <c r="B1" s="43"/>
      <c r="C1" s="82" t="s">
        <v>98</v>
      </c>
      <c r="D1" s="82"/>
      <c r="E1" s="82"/>
      <c r="F1" s="82"/>
      <c r="G1" s="82"/>
      <c r="H1" s="82"/>
      <c r="I1" s="82"/>
    </row>
    <row r="2" spans="1:9" ht="15" customHeight="1" x14ac:dyDescent="0.25">
      <c r="A2" s="43"/>
      <c r="B2" s="43"/>
      <c r="C2" s="82" t="s">
        <v>99</v>
      </c>
      <c r="D2" s="82"/>
      <c r="E2" s="82"/>
      <c r="F2" s="82"/>
      <c r="G2" s="82"/>
      <c r="H2" s="82"/>
      <c r="I2" s="82"/>
    </row>
    <row r="3" spans="1:9" ht="18" customHeight="1" x14ac:dyDescent="0.25">
      <c r="A3" s="43"/>
      <c r="B3" s="43"/>
      <c r="C3" s="83" t="s">
        <v>102</v>
      </c>
      <c r="D3" s="83"/>
      <c r="E3" s="83"/>
      <c r="F3" s="83"/>
      <c r="G3" s="83"/>
      <c r="H3" s="83"/>
      <c r="I3" s="83"/>
    </row>
    <row r="4" spans="1:9" ht="20.25" customHeight="1" x14ac:dyDescent="0.25">
      <c r="D4" s="8"/>
      <c r="E4" s="13"/>
      <c r="F4" s="13"/>
      <c r="G4" s="9"/>
    </row>
    <row r="5" spans="1:9" ht="51.75" customHeight="1" x14ac:dyDescent="0.25">
      <c r="D5" s="88" t="s">
        <v>100</v>
      </c>
      <c r="E5" s="88"/>
      <c r="F5" s="88"/>
      <c r="G5" s="88"/>
    </row>
    <row r="6" spans="1:9" x14ac:dyDescent="0.25">
      <c r="E6" s="10" t="s">
        <v>0</v>
      </c>
    </row>
    <row r="7" spans="1:9" s="2" customFormat="1" ht="51" customHeight="1" x14ac:dyDescent="0.2">
      <c r="A7" s="34" t="s">
        <v>35</v>
      </c>
      <c r="B7" s="34" t="s">
        <v>94</v>
      </c>
      <c r="C7" s="34" t="s">
        <v>95</v>
      </c>
      <c r="D7" s="89" t="s">
        <v>1</v>
      </c>
      <c r="E7" s="90" t="s">
        <v>2</v>
      </c>
      <c r="F7" s="91" t="s">
        <v>32</v>
      </c>
      <c r="G7" s="92"/>
      <c r="H7" s="87" t="s">
        <v>103</v>
      </c>
      <c r="I7" s="87" t="s">
        <v>93</v>
      </c>
    </row>
    <row r="8" spans="1:9" s="2" customFormat="1" ht="63.75" x14ac:dyDescent="0.2">
      <c r="A8" s="34"/>
      <c r="B8" s="34"/>
      <c r="C8" s="34"/>
      <c r="D8" s="89"/>
      <c r="E8" s="90"/>
      <c r="F8" s="14" t="s">
        <v>33</v>
      </c>
      <c r="G8" s="15" t="s">
        <v>34</v>
      </c>
      <c r="H8" s="87"/>
      <c r="I8" s="87"/>
    </row>
    <row r="9" spans="1:9" x14ac:dyDescent="0.25">
      <c r="A9" s="36">
        <v>1</v>
      </c>
      <c r="B9" s="37" t="s">
        <v>24</v>
      </c>
      <c r="C9" s="34"/>
      <c r="D9" s="16" t="s">
        <v>3</v>
      </c>
      <c r="E9" s="45">
        <f>SUM(E10:E19)</f>
        <v>32352847.889999997</v>
      </c>
      <c r="F9" s="46"/>
      <c r="G9" s="47"/>
      <c r="H9" s="44">
        <f>SUM(H10:H19)</f>
        <v>15567818.270000001</v>
      </c>
      <c r="I9" s="42">
        <f>H9/E9*100%</f>
        <v>0.4811884976225505</v>
      </c>
    </row>
    <row r="10" spans="1:9" ht="26.25" x14ac:dyDescent="0.25">
      <c r="A10" s="34"/>
      <c r="B10" s="35" t="s">
        <v>24</v>
      </c>
      <c r="C10" s="35" t="s">
        <v>25</v>
      </c>
      <c r="D10" s="38" t="s">
        <v>4</v>
      </c>
      <c r="E10" s="48">
        <v>3160194.56</v>
      </c>
      <c r="F10" s="49"/>
      <c r="G10" s="50"/>
      <c r="H10" s="76">
        <v>0</v>
      </c>
      <c r="I10" s="42">
        <f t="shared" ref="I10:I73" si="0">H10/E10*100%</f>
        <v>0</v>
      </c>
    </row>
    <row r="11" spans="1:9" ht="39" x14ac:dyDescent="0.25">
      <c r="A11" s="34"/>
      <c r="B11" s="35" t="s">
        <v>24</v>
      </c>
      <c r="C11" s="35" t="s">
        <v>26</v>
      </c>
      <c r="D11" s="38" t="s">
        <v>6</v>
      </c>
      <c r="E11" s="48">
        <v>1593071.56</v>
      </c>
      <c r="F11" s="49"/>
      <c r="G11" s="50"/>
      <c r="H11" s="76">
        <v>982982.46</v>
      </c>
      <c r="I11" s="42">
        <f t="shared" si="0"/>
        <v>0.61703597294775625</v>
      </c>
    </row>
    <row r="12" spans="1:9" ht="39" x14ac:dyDescent="0.25">
      <c r="A12" s="34"/>
      <c r="B12" s="35" t="s">
        <v>24</v>
      </c>
      <c r="C12" s="35" t="s">
        <v>27</v>
      </c>
      <c r="D12" s="39" t="s">
        <v>8</v>
      </c>
      <c r="E12" s="48">
        <v>18344214.640000001</v>
      </c>
      <c r="F12" s="49"/>
      <c r="G12" s="50"/>
      <c r="H12" s="76">
        <v>10746984.640000001</v>
      </c>
      <c r="I12" s="42">
        <f t="shared" si="0"/>
        <v>0.58585144422405211</v>
      </c>
    </row>
    <row r="13" spans="1:9" ht="39" x14ac:dyDescent="0.25">
      <c r="A13" s="34"/>
      <c r="B13" s="35" t="s">
        <v>24</v>
      </c>
      <c r="C13" s="35" t="s">
        <v>36</v>
      </c>
      <c r="D13" s="39" t="s">
        <v>9</v>
      </c>
      <c r="E13" s="48">
        <v>7573434.4199999999</v>
      </c>
      <c r="F13" s="51"/>
      <c r="G13" s="47"/>
      <c r="H13" s="76">
        <v>3811613.04</v>
      </c>
      <c r="I13" s="42">
        <f t="shared" si="0"/>
        <v>0.5032872576191133</v>
      </c>
    </row>
    <row r="14" spans="1:9" s="1" customFormat="1" x14ac:dyDescent="0.25">
      <c r="A14" s="34"/>
      <c r="B14" s="35" t="s">
        <v>24</v>
      </c>
      <c r="C14" s="35" t="s">
        <v>101</v>
      </c>
      <c r="D14" s="39" t="s">
        <v>42</v>
      </c>
      <c r="E14" s="48">
        <v>1291094.58</v>
      </c>
      <c r="F14" s="48">
        <f t="shared" ref="F14:H14" si="1">F15</f>
        <v>0</v>
      </c>
      <c r="G14" s="48">
        <f t="shared" si="1"/>
        <v>0</v>
      </c>
      <c r="H14" s="77">
        <f t="shared" si="1"/>
        <v>0</v>
      </c>
      <c r="I14" s="42">
        <f t="shared" si="0"/>
        <v>0</v>
      </c>
    </row>
    <row r="15" spans="1:9" hidden="1" x14ac:dyDescent="0.25">
      <c r="A15" s="34"/>
      <c r="B15" s="35"/>
      <c r="C15" s="35"/>
      <c r="D15" s="17" t="s">
        <v>5</v>
      </c>
      <c r="E15" s="48">
        <v>0</v>
      </c>
      <c r="F15" s="48">
        <f t="shared" ref="F15:H15" si="2">F16</f>
        <v>0</v>
      </c>
      <c r="G15" s="48">
        <f t="shared" si="2"/>
        <v>0</v>
      </c>
      <c r="H15" s="77">
        <f t="shared" si="2"/>
        <v>0</v>
      </c>
      <c r="I15" s="42" t="e">
        <f t="shared" si="0"/>
        <v>#DIV/0!</v>
      </c>
    </row>
    <row r="16" spans="1:9" ht="39" hidden="1" x14ac:dyDescent="0.25">
      <c r="A16" s="34"/>
      <c r="B16" s="35"/>
      <c r="C16" s="35"/>
      <c r="D16" s="18" t="s">
        <v>45</v>
      </c>
      <c r="E16" s="48">
        <v>0</v>
      </c>
      <c r="F16" s="48">
        <f t="shared" ref="F16:H16" si="3">F17</f>
        <v>0</v>
      </c>
      <c r="G16" s="48">
        <f t="shared" si="3"/>
        <v>0</v>
      </c>
      <c r="H16" s="77">
        <f t="shared" si="3"/>
        <v>0</v>
      </c>
      <c r="I16" s="42" t="e">
        <f t="shared" si="0"/>
        <v>#DIV/0!</v>
      </c>
    </row>
    <row r="17" spans="1:9" hidden="1" x14ac:dyDescent="0.25">
      <c r="A17" s="34"/>
      <c r="B17" s="35"/>
      <c r="C17" s="35"/>
      <c r="D17" s="19" t="s">
        <v>11</v>
      </c>
      <c r="E17" s="48">
        <v>0</v>
      </c>
      <c r="F17" s="52"/>
      <c r="G17" s="53"/>
      <c r="H17" s="78">
        <v>0</v>
      </c>
      <c r="I17" s="42" t="e">
        <f t="shared" si="0"/>
        <v>#DIV/0!</v>
      </c>
    </row>
    <row r="18" spans="1:9" x14ac:dyDescent="0.25">
      <c r="A18" s="34"/>
      <c r="B18" s="35" t="s">
        <v>24</v>
      </c>
      <c r="C18" s="35" t="s">
        <v>31</v>
      </c>
      <c r="D18" s="22" t="s">
        <v>10</v>
      </c>
      <c r="E18" s="48">
        <v>10000</v>
      </c>
      <c r="F18" s="54"/>
      <c r="G18" s="50"/>
      <c r="H18" s="76">
        <v>0</v>
      </c>
      <c r="I18" s="42">
        <f t="shared" si="0"/>
        <v>0</v>
      </c>
    </row>
    <row r="19" spans="1:9" x14ac:dyDescent="0.25">
      <c r="A19" s="34"/>
      <c r="B19" s="35" t="s">
        <v>24</v>
      </c>
      <c r="C19" s="35" t="s">
        <v>71</v>
      </c>
      <c r="D19" s="22" t="s">
        <v>62</v>
      </c>
      <c r="E19" s="48">
        <v>380838.13</v>
      </c>
      <c r="F19" s="55"/>
      <c r="G19" s="47"/>
      <c r="H19" s="76">
        <v>26238.13</v>
      </c>
      <c r="I19" s="42">
        <f t="shared" si="0"/>
        <v>6.8895753689369288E-2</v>
      </c>
    </row>
    <row r="20" spans="1:9" x14ac:dyDescent="0.25">
      <c r="A20" s="36">
        <v>2</v>
      </c>
      <c r="B20" s="37" t="s">
        <v>25</v>
      </c>
      <c r="C20" s="35"/>
      <c r="D20" s="21" t="s">
        <v>57</v>
      </c>
      <c r="E20" s="56">
        <f>E21</f>
        <v>1467627</v>
      </c>
      <c r="F20" s="46"/>
      <c r="G20" s="47"/>
      <c r="H20" s="79">
        <f>SUM(H21)</f>
        <v>393277.4</v>
      </c>
      <c r="I20" s="81">
        <f t="shared" si="0"/>
        <v>0.26796822353363631</v>
      </c>
    </row>
    <row r="21" spans="1:9" x14ac:dyDescent="0.25">
      <c r="A21" s="34"/>
      <c r="B21" s="35" t="s">
        <v>25</v>
      </c>
      <c r="C21" s="35" t="s">
        <v>26</v>
      </c>
      <c r="D21" s="18" t="s">
        <v>58</v>
      </c>
      <c r="E21" s="48">
        <v>1467627</v>
      </c>
      <c r="F21" s="49"/>
      <c r="G21" s="50"/>
      <c r="H21" s="76">
        <v>393277.4</v>
      </c>
      <c r="I21" s="42">
        <f t="shared" si="0"/>
        <v>0.26796822353363631</v>
      </c>
    </row>
    <row r="22" spans="1:9" ht="26.25" x14ac:dyDescent="0.25">
      <c r="A22" s="36">
        <v>3</v>
      </c>
      <c r="B22" s="37" t="s">
        <v>26</v>
      </c>
      <c r="C22" s="35"/>
      <c r="D22" s="20" t="s">
        <v>12</v>
      </c>
      <c r="E22" s="56">
        <f>SUM(E23:E27)</f>
        <v>110100</v>
      </c>
      <c r="F22" s="51"/>
      <c r="G22" s="47"/>
      <c r="H22" s="79">
        <f>SUM(H23:H27)</f>
        <v>16985</v>
      </c>
      <c r="I22" s="81">
        <f t="shared" si="0"/>
        <v>0.15426884650317893</v>
      </c>
    </row>
    <row r="23" spans="1:9" ht="44.25" customHeight="1" x14ac:dyDescent="0.25">
      <c r="A23" s="34"/>
      <c r="B23" s="35" t="s">
        <v>26</v>
      </c>
      <c r="C23" s="35" t="s">
        <v>30</v>
      </c>
      <c r="D23" s="40" t="s">
        <v>96</v>
      </c>
      <c r="E23" s="48">
        <v>78100</v>
      </c>
      <c r="F23" s="51"/>
      <c r="G23" s="47"/>
      <c r="H23" s="76">
        <v>6193</v>
      </c>
      <c r="I23" s="42">
        <f t="shared" si="0"/>
        <v>7.9295774647887327E-2</v>
      </c>
    </row>
    <row r="24" spans="1:9" ht="39" hidden="1" x14ac:dyDescent="0.25">
      <c r="A24" s="34"/>
      <c r="B24" s="35"/>
      <c r="C24" s="35"/>
      <c r="D24" s="17" t="s">
        <v>68</v>
      </c>
      <c r="E24" s="57"/>
      <c r="F24" s="54"/>
      <c r="G24" s="50"/>
      <c r="H24" s="76"/>
      <c r="I24" s="42" t="e">
        <f t="shared" si="0"/>
        <v>#DIV/0!</v>
      </c>
    </row>
    <row r="25" spans="1:9" ht="39" hidden="1" x14ac:dyDescent="0.25">
      <c r="A25" s="34"/>
      <c r="B25" s="35"/>
      <c r="C25" s="35"/>
      <c r="D25" s="17" t="s">
        <v>69</v>
      </c>
      <c r="E25" s="57"/>
      <c r="F25" s="51"/>
      <c r="G25" s="47"/>
      <c r="H25" s="76"/>
      <c r="I25" s="42" t="e">
        <f t="shared" si="0"/>
        <v>#DIV/0!</v>
      </c>
    </row>
    <row r="26" spans="1:9" ht="26.25" hidden="1" x14ac:dyDescent="0.25">
      <c r="A26" s="34"/>
      <c r="B26" s="35"/>
      <c r="C26" s="35"/>
      <c r="D26" s="22" t="s">
        <v>7</v>
      </c>
      <c r="E26" s="57"/>
      <c r="F26" s="54"/>
      <c r="G26" s="50"/>
      <c r="H26" s="76"/>
      <c r="I26" s="42" t="e">
        <f t="shared" si="0"/>
        <v>#DIV/0!</v>
      </c>
    </row>
    <row r="27" spans="1:9" s="1" customFormat="1" ht="39" x14ac:dyDescent="0.25">
      <c r="A27" s="34"/>
      <c r="B27" s="35" t="s">
        <v>26</v>
      </c>
      <c r="C27" s="35" t="s">
        <v>38</v>
      </c>
      <c r="D27" s="18" t="s">
        <v>47</v>
      </c>
      <c r="E27" s="57">
        <v>32000</v>
      </c>
      <c r="F27" s="54"/>
      <c r="G27" s="50"/>
      <c r="H27" s="76">
        <v>10792</v>
      </c>
      <c r="I27" s="42">
        <f t="shared" si="0"/>
        <v>0.33724999999999999</v>
      </c>
    </row>
    <row r="28" spans="1:9" ht="38.25" hidden="1" x14ac:dyDescent="0.25">
      <c r="A28" s="34"/>
      <c r="B28" s="35"/>
      <c r="C28" s="35"/>
      <c r="D28" s="23" t="s">
        <v>63</v>
      </c>
      <c r="E28" s="57" t="e">
        <f>E29</f>
        <v>#REF!</v>
      </c>
      <c r="F28" s="54"/>
      <c r="G28" s="50"/>
      <c r="H28" s="76"/>
      <c r="I28" s="42" t="e">
        <f t="shared" si="0"/>
        <v>#REF!</v>
      </c>
    </row>
    <row r="29" spans="1:9" ht="39" hidden="1" x14ac:dyDescent="0.25">
      <c r="A29" s="34"/>
      <c r="B29" s="35"/>
      <c r="C29" s="35"/>
      <c r="D29" s="24" t="s">
        <v>64</v>
      </c>
      <c r="E29" s="48" t="e">
        <f>E30</f>
        <v>#REF!</v>
      </c>
      <c r="F29" s="54"/>
      <c r="G29" s="50"/>
      <c r="H29" s="76"/>
      <c r="I29" s="42" t="e">
        <f t="shared" si="0"/>
        <v>#REF!</v>
      </c>
    </row>
    <row r="30" spans="1:9" ht="26.25" hidden="1" x14ac:dyDescent="0.25">
      <c r="A30" s="34"/>
      <c r="B30" s="35"/>
      <c r="C30" s="35"/>
      <c r="D30" s="24" t="s">
        <v>7</v>
      </c>
      <c r="E30" s="48" t="e">
        <f>#REF!</f>
        <v>#REF!</v>
      </c>
      <c r="F30" s="54"/>
      <c r="G30" s="50"/>
      <c r="H30" s="76"/>
      <c r="I30" s="42" t="e">
        <f t="shared" si="0"/>
        <v>#REF!</v>
      </c>
    </row>
    <row r="31" spans="1:9" x14ac:dyDescent="0.25">
      <c r="A31" s="36">
        <v>4</v>
      </c>
      <c r="B31" s="37" t="s">
        <v>27</v>
      </c>
      <c r="C31" s="35"/>
      <c r="D31" s="20" t="s">
        <v>13</v>
      </c>
      <c r="E31" s="56">
        <f>E32+E36</f>
        <v>3460800</v>
      </c>
      <c r="F31" s="54"/>
      <c r="G31" s="50"/>
      <c r="H31" s="79">
        <f>SUM(H32:H36)</f>
        <v>1698000</v>
      </c>
      <c r="I31" s="42">
        <f t="shared" si="0"/>
        <v>0.49063800277392511</v>
      </c>
    </row>
    <row r="32" spans="1:9" s="1" customFormat="1" x14ac:dyDescent="0.25">
      <c r="A32" s="34"/>
      <c r="B32" s="35" t="s">
        <v>27</v>
      </c>
      <c r="C32" s="35" t="s">
        <v>52</v>
      </c>
      <c r="D32" s="22" t="s">
        <v>14</v>
      </c>
      <c r="E32" s="48">
        <v>3310800</v>
      </c>
      <c r="F32" s="54"/>
      <c r="G32" s="50"/>
      <c r="H32" s="76">
        <v>1583000</v>
      </c>
      <c r="I32" s="42">
        <f t="shared" si="0"/>
        <v>0.4781321734928114</v>
      </c>
    </row>
    <row r="33" spans="1:9" s="1" customFormat="1" ht="39" hidden="1" x14ac:dyDescent="0.25">
      <c r="A33" s="34"/>
      <c r="B33" s="35"/>
      <c r="C33" s="35"/>
      <c r="D33" s="20" t="s">
        <v>88</v>
      </c>
      <c r="E33" s="48"/>
      <c r="F33" s="54"/>
      <c r="G33" s="50"/>
      <c r="H33" s="76"/>
      <c r="I33" s="42" t="e">
        <f t="shared" si="0"/>
        <v>#DIV/0!</v>
      </c>
    </row>
    <row r="34" spans="1:9" s="1" customFormat="1" ht="39" hidden="1" x14ac:dyDescent="0.25">
      <c r="A34" s="34"/>
      <c r="B34" s="35"/>
      <c r="C34" s="35"/>
      <c r="D34" s="22" t="s">
        <v>92</v>
      </c>
      <c r="E34" s="48"/>
      <c r="F34" s="54"/>
      <c r="G34" s="50"/>
      <c r="H34" s="76"/>
      <c r="I34" s="42" t="e">
        <f t="shared" si="0"/>
        <v>#DIV/0!</v>
      </c>
    </row>
    <row r="35" spans="1:9" s="1" customFormat="1" ht="26.25" hidden="1" x14ac:dyDescent="0.25">
      <c r="A35" s="34"/>
      <c r="B35" s="35"/>
      <c r="C35" s="35"/>
      <c r="D35" s="22" t="s">
        <v>77</v>
      </c>
      <c r="E35" s="48"/>
      <c r="F35" s="54"/>
      <c r="G35" s="50"/>
      <c r="H35" s="76"/>
      <c r="I35" s="42" t="e">
        <f t="shared" si="0"/>
        <v>#DIV/0!</v>
      </c>
    </row>
    <row r="36" spans="1:9" x14ac:dyDescent="0.25">
      <c r="A36" s="34"/>
      <c r="B36" s="35" t="s">
        <v>27</v>
      </c>
      <c r="C36" s="35" t="s">
        <v>53</v>
      </c>
      <c r="D36" s="22" t="s">
        <v>15</v>
      </c>
      <c r="E36" s="48">
        <v>150000</v>
      </c>
      <c r="F36" s="54"/>
      <c r="G36" s="50"/>
      <c r="H36" s="76">
        <v>115000</v>
      </c>
      <c r="I36" s="42">
        <f t="shared" si="0"/>
        <v>0.76666666666666672</v>
      </c>
    </row>
    <row r="37" spans="1:9" ht="39" hidden="1" x14ac:dyDescent="0.25">
      <c r="A37" s="34"/>
      <c r="B37" s="35"/>
      <c r="C37" s="35"/>
      <c r="D37" s="20" t="s">
        <v>74</v>
      </c>
      <c r="E37" s="48" t="e">
        <f>E38</f>
        <v>#REF!</v>
      </c>
      <c r="F37" s="54"/>
      <c r="G37" s="50"/>
      <c r="H37" s="76"/>
      <c r="I37" s="42" t="e">
        <f t="shared" si="0"/>
        <v>#REF!</v>
      </c>
    </row>
    <row r="38" spans="1:9" ht="51.75" hidden="1" x14ac:dyDescent="0.25">
      <c r="A38" s="34"/>
      <c r="B38" s="35"/>
      <c r="C38" s="35"/>
      <c r="D38" s="20" t="s">
        <v>75</v>
      </c>
      <c r="E38" s="48" t="e">
        <f>E39</f>
        <v>#REF!</v>
      </c>
      <c r="F38" s="54"/>
      <c r="G38" s="50"/>
      <c r="H38" s="76"/>
      <c r="I38" s="42" t="e">
        <f t="shared" si="0"/>
        <v>#REF!</v>
      </c>
    </row>
    <row r="39" spans="1:9" ht="51.75" hidden="1" x14ac:dyDescent="0.25">
      <c r="A39" s="34"/>
      <c r="B39" s="35"/>
      <c r="C39" s="35"/>
      <c r="D39" s="22" t="s">
        <v>76</v>
      </c>
      <c r="E39" s="48" t="e">
        <f>E40+E41</f>
        <v>#REF!</v>
      </c>
      <c r="F39" s="54"/>
      <c r="G39" s="50"/>
      <c r="H39" s="76"/>
      <c r="I39" s="42" t="e">
        <f t="shared" si="0"/>
        <v>#REF!</v>
      </c>
    </row>
    <row r="40" spans="1:9" ht="60.75" hidden="1" x14ac:dyDescent="0.25">
      <c r="A40" s="34"/>
      <c r="B40" s="35"/>
      <c r="C40" s="35"/>
      <c r="D40" s="25" t="s">
        <v>79</v>
      </c>
      <c r="E40" s="48" t="e">
        <f>#REF!</f>
        <v>#REF!</v>
      </c>
      <c r="F40" s="54"/>
      <c r="G40" s="50"/>
      <c r="H40" s="76"/>
      <c r="I40" s="42" t="e">
        <f t="shared" si="0"/>
        <v>#REF!</v>
      </c>
    </row>
    <row r="41" spans="1:9" ht="84.75" hidden="1" x14ac:dyDescent="0.25">
      <c r="A41" s="34"/>
      <c r="B41" s="35"/>
      <c r="C41" s="35"/>
      <c r="D41" s="25" t="s">
        <v>80</v>
      </c>
      <c r="E41" s="48" t="e">
        <f>#REF!</f>
        <v>#REF!</v>
      </c>
      <c r="F41" s="54"/>
      <c r="G41" s="50"/>
      <c r="H41" s="76"/>
      <c r="I41" s="42" t="e">
        <f t="shared" si="0"/>
        <v>#REF!</v>
      </c>
    </row>
    <row r="42" spans="1:9" ht="26.25" hidden="1" x14ac:dyDescent="0.25">
      <c r="A42" s="34"/>
      <c r="B42" s="35"/>
      <c r="C42" s="35"/>
      <c r="D42" s="18" t="s">
        <v>48</v>
      </c>
      <c r="E42" s="48">
        <f>E43</f>
        <v>0</v>
      </c>
      <c r="F42" s="54"/>
      <c r="G42" s="50"/>
      <c r="H42" s="76"/>
      <c r="I42" s="42" t="e">
        <f t="shared" si="0"/>
        <v>#DIV/0!</v>
      </c>
    </row>
    <row r="43" spans="1:9" ht="26.25" hidden="1" x14ac:dyDescent="0.25">
      <c r="A43" s="34"/>
      <c r="B43" s="35"/>
      <c r="C43" s="35"/>
      <c r="D43" s="22" t="s">
        <v>7</v>
      </c>
      <c r="E43" s="48">
        <v>0</v>
      </c>
      <c r="F43" s="54"/>
      <c r="G43" s="50"/>
      <c r="H43" s="76"/>
      <c r="I43" s="42" t="e">
        <f t="shared" si="0"/>
        <v>#DIV/0!</v>
      </c>
    </row>
    <row r="44" spans="1:9" x14ac:dyDescent="0.25">
      <c r="A44" s="36">
        <v>5</v>
      </c>
      <c r="B44" s="37" t="s">
        <v>28</v>
      </c>
      <c r="C44" s="35"/>
      <c r="D44" s="26" t="s">
        <v>16</v>
      </c>
      <c r="E44" s="56">
        <f>E45+E63+E64+E58</f>
        <v>18452700.440000001</v>
      </c>
      <c r="F44" s="54"/>
      <c r="G44" s="50"/>
      <c r="H44" s="79">
        <f>SUM(H45:H64)</f>
        <v>2988850.61</v>
      </c>
      <c r="I44" s="42">
        <f t="shared" si="0"/>
        <v>0.16197361571648641</v>
      </c>
    </row>
    <row r="45" spans="1:9" x14ac:dyDescent="0.25">
      <c r="A45" s="34"/>
      <c r="B45" s="35" t="s">
        <v>28</v>
      </c>
      <c r="C45" s="35" t="s">
        <v>24</v>
      </c>
      <c r="D45" s="41" t="s">
        <v>41</v>
      </c>
      <c r="E45" s="48">
        <v>336000</v>
      </c>
      <c r="F45" s="58"/>
      <c r="G45" s="59"/>
      <c r="H45" s="76">
        <v>161940</v>
      </c>
      <c r="I45" s="42">
        <f t="shared" si="0"/>
        <v>0.48196428571428573</v>
      </c>
    </row>
    <row r="46" spans="1:9" ht="51.75" hidden="1" x14ac:dyDescent="0.25">
      <c r="A46" s="34"/>
      <c r="B46" s="35"/>
      <c r="C46" s="35"/>
      <c r="D46" s="27" t="s">
        <v>51</v>
      </c>
      <c r="E46" s="48"/>
      <c r="F46" s="51"/>
      <c r="G46" s="47"/>
      <c r="H46" s="76"/>
      <c r="I46" s="42" t="e">
        <f t="shared" si="0"/>
        <v>#DIV/0!</v>
      </c>
    </row>
    <row r="47" spans="1:9" ht="77.25" hidden="1" x14ac:dyDescent="0.25">
      <c r="A47" s="34"/>
      <c r="B47" s="35"/>
      <c r="C47" s="35"/>
      <c r="D47" s="27" t="s">
        <v>73</v>
      </c>
      <c r="E47" s="48"/>
      <c r="F47" s="51"/>
      <c r="G47" s="47"/>
      <c r="H47" s="76"/>
      <c r="I47" s="42" t="e">
        <f t="shared" si="0"/>
        <v>#DIV/0!</v>
      </c>
    </row>
    <row r="48" spans="1:9" ht="26.25" hidden="1" x14ac:dyDescent="0.25">
      <c r="A48" s="34"/>
      <c r="B48" s="35"/>
      <c r="C48" s="35"/>
      <c r="D48" s="19" t="s">
        <v>55</v>
      </c>
      <c r="E48" s="48"/>
      <c r="F48" s="54"/>
      <c r="G48" s="50"/>
      <c r="H48" s="76"/>
      <c r="I48" s="42" t="e">
        <f t="shared" si="0"/>
        <v>#DIV/0!</v>
      </c>
    </row>
    <row r="49" spans="1:9" hidden="1" x14ac:dyDescent="0.25">
      <c r="A49" s="34"/>
      <c r="B49" s="35"/>
      <c r="C49" s="35"/>
      <c r="D49" s="25" t="s">
        <v>56</v>
      </c>
      <c r="E49" s="60"/>
      <c r="F49" s="54"/>
      <c r="G49" s="50"/>
      <c r="H49" s="76"/>
      <c r="I49" s="42" t="e">
        <f t="shared" si="0"/>
        <v>#DIV/0!</v>
      </c>
    </row>
    <row r="50" spans="1:9" ht="24.75" hidden="1" x14ac:dyDescent="0.25">
      <c r="A50" s="34"/>
      <c r="B50" s="35"/>
      <c r="C50" s="35"/>
      <c r="D50" s="25" t="s">
        <v>60</v>
      </c>
      <c r="E50" s="60"/>
      <c r="F50" s="61"/>
      <c r="G50" s="62"/>
      <c r="H50" s="76"/>
      <c r="I50" s="42" t="e">
        <f t="shared" si="0"/>
        <v>#DIV/0!</v>
      </c>
    </row>
    <row r="51" spans="1:9" ht="39" hidden="1" x14ac:dyDescent="0.25">
      <c r="A51" s="34"/>
      <c r="B51" s="35"/>
      <c r="C51" s="35"/>
      <c r="D51" s="28" t="s">
        <v>65</v>
      </c>
      <c r="E51" s="48"/>
      <c r="F51" s="54"/>
      <c r="G51" s="50"/>
      <c r="H51" s="76"/>
      <c r="I51" s="42" t="e">
        <f t="shared" si="0"/>
        <v>#DIV/0!</v>
      </c>
    </row>
    <row r="52" spans="1:9" ht="64.5" hidden="1" x14ac:dyDescent="0.25">
      <c r="A52" s="34"/>
      <c r="B52" s="35"/>
      <c r="C52" s="35"/>
      <c r="D52" s="29" t="s">
        <v>66</v>
      </c>
      <c r="E52" s="48"/>
      <c r="F52" s="54"/>
      <c r="G52" s="50"/>
      <c r="H52" s="76"/>
      <c r="I52" s="42" t="e">
        <f t="shared" si="0"/>
        <v>#DIV/0!</v>
      </c>
    </row>
    <row r="53" spans="1:9" ht="26.25" hidden="1" x14ac:dyDescent="0.25">
      <c r="A53" s="34"/>
      <c r="B53" s="35"/>
      <c r="C53" s="35"/>
      <c r="D53" s="19" t="s">
        <v>55</v>
      </c>
      <c r="E53" s="48"/>
      <c r="F53" s="51"/>
      <c r="G53" s="47"/>
      <c r="H53" s="76"/>
      <c r="I53" s="42" t="e">
        <f t="shared" si="0"/>
        <v>#DIV/0!</v>
      </c>
    </row>
    <row r="54" spans="1:9" ht="24.75" hidden="1" x14ac:dyDescent="0.25">
      <c r="A54" s="34"/>
      <c r="B54" s="35"/>
      <c r="C54" s="35"/>
      <c r="D54" s="25" t="s">
        <v>67</v>
      </c>
      <c r="E54" s="60"/>
      <c r="F54" s="51"/>
      <c r="G54" s="47"/>
      <c r="H54" s="76"/>
      <c r="I54" s="42" t="e">
        <f t="shared" si="0"/>
        <v>#DIV/0!</v>
      </c>
    </row>
    <row r="55" spans="1:9" hidden="1" x14ac:dyDescent="0.25">
      <c r="A55" s="34"/>
      <c r="B55" s="35"/>
      <c r="C55" s="35"/>
      <c r="D55" s="25" t="s">
        <v>56</v>
      </c>
      <c r="E55" s="60"/>
      <c r="F55" s="51"/>
      <c r="G55" s="47"/>
      <c r="H55" s="76"/>
      <c r="I55" s="42" t="e">
        <f t="shared" si="0"/>
        <v>#DIV/0!</v>
      </c>
    </row>
    <row r="56" spans="1:9" ht="24.75" hidden="1" x14ac:dyDescent="0.25">
      <c r="A56" s="34"/>
      <c r="B56" s="35"/>
      <c r="C56" s="35"/>
      <c r="D56" s="25" t="s">
        <v>60</v>
      </c>
      <c r="E56" s="60"/>
      <c r="F56" s="54"/>
      <c r="G56" s="50"/>
      <c r="H56" s="76"/>
      <c r="I56" s="42" t="e">
        <f t="shared" si="0"/>
        <v>#DIV/0!</v>
      </c>
    </row>
    <row r="57" spans="1:9" hidden="1" x14ac:dyDescent="0.25">
      <c r="A57" s="34"/>
      <c r="B57" s="35"/>
      <c r="C57" s="35"/>
      <c r="D57" s="22" t="s">
        <v>11</v>
      </c>
      <c r="E57" s="48"/>
      <c r="F57" s="51"/>
      <c r="G57" s="47"/>
      <c r="H57" s="76"/>
      <c r="I57" s="42" t="e">
        <f t="shared" si="0"/>
        <v>#DIV/0!</v>
      </c>
    </row>
    <row r="58" spans="1:9" hidden="1" x14ac:dyDescent="0.25">
      <c r="A58" s="34"/>
      <c r="B58" s="35"/>
      <c r="C58" s="35"/>
      <c r="D58" s="16" t="s">
        <v>17</v>
      </c>
      <c r="E58" s="48"/>
      <c r="F58" s="51"/>
      <c r="G58" s="47"/>
      <c r="H58" s="76"/>
      <c r="I58" s="42" t="e">
        <f t="shared" si="0"/>
        <v>#DIV/0!</v>
      </c>
    </row>
    <row r="59" spans="1:9" ht="39" hidden="1" x14ac:dyDescent="0.25">
      <c r="A59" s="34"/>
      <c r="B59" s="35"/>
      <c r="C59" s="35"/>
      <c r="D59" s="27" t="s">
        <v>70</v>
      </c>
      <c r="E59" s="48"/>
      <c r="F59" s="51"/>
      <c r="G59" s="47"/>
      <c r="H59" s="76"/>
      <c r="I59" s="42" t="e">
        <f t="shared" si="0"/>
        <v>#DIV/0!</v>
      </c>
    </row>
    <row r="60" spans="1:9" hidden="1" x14ac:dyDescent="0.25">
      <c r="A60" s="34"/>
      <c r="B60" s="35"/>
      <c r="C60" s="35"/>
      <c r="D60" s="22" t="s">
        <v>19</v>
      </c>
      <c r="E60" s="48"/>
      <c r="F60" s="61"/>
      <c r="G60" s="62"/>
      <c r="H60" s="76"/>
      <c r="I60" s="42" t="e">
        <f t="shared" si="0"/>
        <v>#DIV/0!</v>
      </c>
    </row>
    <row r="61" spans="1:9" ht="26.25" hidden="1" x14ac:dyDescent="0.25">
      <c r="A61" s="34"/>
      <c r="B61" s="35"/>
      <c r="C61" s="35"/>
      <c r="D61" s="22" t="s">
        <v>78</v>
      </c>
      <c r="E61" s="48"/>
      <c r="F61" s="73"/>
      <c r="G61" s="73"/>
      <c r="H61" s="76"/>
      <c r="I61" s="42" t="e">
        <f t="shared" si="0"/>
        <v>#DIV/0!</v>
      </c>
    </row>
    <row r="62" spans="1:9" ht="26.25" hidden="1" x14ac:dyDescent="0.25">
      <c r="A62" s="34"/>
      <c r="B62" s="35"/>
      <c r="C62" s="35"/>
      <c r="D62" s="22" t="s">
        <v>90</v>
      </c>
      <c r="E62" s="48"/>
      <c r="F62" s="51"/>
      <c r="G62" s="47"/>
      <c r="H62" s="76"/>
      <c r="I62" s="42" t="e">
        <f t="shared" si="0"/>
        <v>#DIV/0!</v>
      </c>
    </row>
    <row r="63" spans="1:9" x14ac:dyDescent="0.25">
      <c r="A63" s="34"/>
      <c r="B63" s="35" t="s">
        <v>28</v>
      </c>
      <c r="C63" s="35" t="s">
        <v>26</v>
      </c>
      <c r="D63" s="17" t="s">
        <v>18</v>
      </c>
      <c r="E63" s="48">
        <v>17174255.02</v>
      </c>
      <c r="F63" s="55"/>
      <c r="G63" s="63"/>
      <c r="H63" s="76">
        <v>2826910.61</v>
      </c>
      <c r="I63" s="42">
        <f t="shared" si="0"/>
        <v>0.16460164395532539</v>
      </c>
    </row>
    <row r="64" spans="1:9" ht="26.25" x14ac:dyDescent="0.25">
      <c r="A64" s="34"/>
      <c r="B64" s="35" t="s">
        <v>28</v>
      </c>
      <c r="C64" s="35" t="s">
        <v>28</v>
      </c>
      <c r="D64" s="17" t="s">
        <v>20</v>
      </c>
      <c r="E64" s="48">
        <v>942445.42</v>
      </c>
      <c r="F64" s="54"/>
      <c r="G64" s="50"/>
      <c r="H64" s="76">
        <v>0</v>
      </c>
      <c r="I64" s="42">
        <f t="shared" si="0"/>
        <v>0</v>
      </c>
    </row>
    <row r="65" spans="1:9" hidden="1" x14ac:dyDescent="0.25">
      <c r="A65" s="34"/>
      <c r="B65" s="35"/>
      <c r="C65" s="35"/>
      <c r="D65" s="20" t="s">
        <v>46</v>
      </c>
      <c r="E65" s="64" t="e">
        <f>E67</f>
        <v>#REF!</v>
      </c>
      <c r="F65" s="74"/>
      <c r="G65" s="75"/>
      <c r="H65" s="76"/>
      <c r="I65" s="42" t="e">
        <f t="shared" si="0"/>
        <v>#REF!</v>
      </c>
    </row>
    <row r="66" spans="1:9" hidden="1" x14ac:dyDescent="0.25">
      <c r="A66" s="34"/>
      <c r="B66" s="35"/>
      <c r="C66" s="35"/>
      <c r="D66" s="12" t="s">
        <v>49</v>
      </c>
      <c r="E66" s="48" t="e">
        <f>E68</f>
        <v>#REF!</v>
      </c>
      <c r="F66" s="65"/>
      <c r="G66" s="66"/>
      <c r="H66" s="76"/>
      <c r="I66" s="42" t="e">
        <f t="shared" si="0"/>
        <v>#REF!</v>
      </c>
    </row>
    <row r="67" spans="1:9" ht="39" hidden="1" x14ac:dyDescent="0.25">
      <c r="A67" s="34"/>
      <c r="B67" s="35"/>
      <c r="C67" s="35"/>
      <c r="D67" s="18" t="s">
        <v>72</v>
      </c>
      <c r="E67" s="57" t="e">
        <f>E68</f>
        <v>#REF!</v>
      </c>
      <c r="F67" s="67"/>
      <c r="G67" s="68"/>
      <c r="H67" s="76"/>
      <c r="I67" s="42" t="e">
        <f t="shared" si="0"/>
        <v>#REF!</v>
      </c>
    </row>
    <row r="68" spans="1:9" ht="64.5" hidden="1" x14ac:dyDescent="0.25">
      <c r="A68" s="34"/>
      <c r="B68" s="35"/>
      <c r="C68" s="35"/>
      <c r="D68" s="18" t="s">
        <v>50</v>
      </c>
      <c r="E68" s="57" t="e">
        <f>E69</f>
        <v>#REF!</v>
      </c>
      <c r="F68" s="67"/>
      <c r="G68" s="68"/>
      <c r="H68" s="76"/>
      <c r="I68" s="42" t="e">
        <f t="shared" si="0"/>
        <v>#REF!</v>
      </c>
    </row>
    <row r="69" spans="1:9" ht="39" hidden="1" x14ac:dyDescent="0.25">
      <c r="A69" s="34"/>
      <c r="B69" s="35"/>
      <c r="C69" s="35"/>
      <c r="D69" s="18" t="s">
        <v>83</v>
      </c>
      <c r="E69" s="57" t="e">
        <f>E70</f>
        <v>#REF!</v>
      </c>
      <c r="F69" s="67"/>
      <c r="G69" s="68"/>
      <c r="H69" s="76"/>
      <c r="I69" s="42" t="e">
        <f t="shared" si="0"/>
        <v>#REF!</v>
      </c>
    </row>
    <row r="70" spans="1:9" ht="26.25" hidden="1" x14ac:dyDescent="0.25">
      <c r="A70" s="34"/>
      <c r="B70" s="35"/>
      <c r="C70" s="35"/>
      <c r="D70" s="22" t="s">
        <v>7</v>
      </c>
      <c r="E70" s="57" t="e">
        <f>E71+E72</f>
        <v>#REF!</v>
      </c>
      <c r="F70" s="67"/>
      <c r="G70" s="68"/>
      <c r="H70" s="76"/>
      <c r="I70" s="42" t="e">
        <f t="shared" si="0"/>
        <v>#REF!</v>
      </c>
    </row>
    <row r="71" spans="1:9" ht="48.75" hidden="1" x14ac:dyDescent="0.25">
      <c r="A71" s="34"/>
      <c r="B71" s="35"/>
      <c r="C71" s="35"/>
      <c r="D71" s="25" t="s">
        <v>81</v>
      </c>
      <c r="E71" s="69" t="e">
        <f>#REF!</f>
        <v>#REF!</v>
      </c>
      <c r="F71" s="51"/>
      <c r="G71" s="47"/>
      <c r="H71" s="76"/>
      <c r="I71" s="42" t="e">
        <f t="shared" si="0"/>
        <v>#REF!</v>
      </c>
    </row>
    <row r="72" spans="1:9" ht="60.75" hidden="1" x14ac:dyDescent="0.25">
      <c r="A72" s="34"/>
      <c r="B72" s="35"/>
      <c r="C72" s="35"/>
      <c r="D72" s="25" t="s">
        <v>82</v>
      </c>
      <c r="E72" s="69" t="e">
        <f>#REF!</f>
        <v>#REF!</v>
      </c>
      <c r="F72" s="73"/>
      <c r="G72" s="73"/>
      <c r="H72" s="76"/>
      <c r="I72" s="42" t="e">
        <f t="shared" si="0"/>
        <v>#REF!</v>
      </c>
    </row>
    <row r="73" spans="1:9" x14ac:dyDescent="0.25">
      <c r="A73" s="36">
        <v>6</v>
      </c>
      <c r="B73" s="37" t="s">
        <v>29</v>
      </c>
      <c r="C73" s="35"/>
      <c r="D73" s="21" t="s">
        <v>21</v>
      </c>
      <c r="E73" s="56">
        <f>E74+E82</f>
        <v>36404693.650000006</v>
      </c>
      <c r="F73" s="73"/>
      <c r="G73" s="73"/>
      <c r="H73" s="79">
        <f>SUM(H74:H82)</f>
        <v>17511774.309999999</v>
      </c>
      <c r="I73" s="42">
        <f t="shared" si="0"/>
        <v>0.48103067363677693</v>
      </c>
    </row>
    <row r="74" spans="1:9" x14ac:dyDescent="0.25">
      <c r="A74" s="34"/>
      <c r="B74" s="35" t="s">
        <v>29</v>
      </c>
      <c r="C74" s="35" t="s">
        <v>24</v>
      </c>
      <c r="D74" s="18" t="s">
        <v>59</v>
      </c>
      <c r="E74" s="48">
        <v>22101672.760000002</v>
      </c>
      <c r="F74" s="73"/>
      <c r="G74" s="73"/>
      <c r="H74" s="76">
        <v>11029443.859999999</v>
      </c>
      <c r="I74" s="42">
        <f t="shared" ref="I74:I92" si="4">H74/E74*100%</f>
        <v>0.49903208593158083</v>
      </c>
    </row>
    <row r="75" spans="1:9" ht="26.25" hidden="1" x14ac:dyDescent="0.25">
      <c r="A75" s="34"/>
      <c r="B75" s="35"/>
      <c r="C75" s="35"/>
      <c r="D75" s="21" t="s">
        <v>87</v>
      </c>
      <c r="E75" s="48" t="e">
        <f>E76</f>
        <v>#REF!</v>
      </c>
      <c r="F75" s="73"/>
      <c r="G75" s="73"/>
      <c r="H75" s="76"/>
      <c r="I75" s="42" t="e">
        <f t="shared" si="4"/>
        <v>#REF!</v>
      </c>
    </row>
    <row r="76" spans="1:9" ht="26.25" hidden="1" x14ac:dyDescent="0.25">
      <c r="A76" s="34"/>
      <c r="B76" s="35"/>
      <c r="C76" s="35"/>
      <c r="D76" s="30" t="s">
        <v>61</v>
      </c>
      <c r="E76" s="48" t="e">
        <f>E77</f>
        <v>#REF!</v>
      </c>
      <c r="F76" s="73"/>
      <c r="G76" s="73"/>
      <c r="H76" s="76"/>
      <c r="I76" s="42" t="e">
        <f t="shared" si="4"/>
        <v>#REF!</v>
      </c>
    </row>
    <row r="77" spans="1:9" ht="100.5" hidden="1" customHeight="1" x14ac:dyDescent="0.25">
      <c r="A77" s="34"/>
      <c r="B77" s="35"/>
      <c r="C77" s="35"/>
      <c r="D77" s="30" t="s">
        <v>89</v>
      </c>
      <c r="E77" s="48" t="e">
        <f>E78</f>
        <v>#REF!</v>
      </c>
      <c r="F77" s="73"/>
      <c r="G77" s="73"/>
      <c r="H77" s="76"/>
      <c r="I77" s="42" t="e">
        <f t="shared" si="4"/>
        <v>#REF!</v>
      </c>
    </row>
    <row r="78" spans="1:9" ht="26.25" hidden="1" x14ac:dyDescent="0.25">
      <c r="A78" s="34"/>
      <c r="B78" s="35"/>
      <c r="C78" s="35"/>
      <c r="D78" s="22" t="s">
        <v>77</v>
      </c>
      <c r="E78" s="48" t="e">
        <f>E79+E80+E81</f>
        <v>#REF!</v>
      </c>
      <c r="F78" s="73"/>
      <c r="G78" s="73"/>
      <c r="H78" s="76"/>
      <c r="I78" s="42" t="e">
        <f t="shared" si="4"/>
        <v>#REF!</v>
      </c>
    </row>
    <row r="79" spans="1:9" ht="39" hidden="1" x14ac:dyDescent="0.25">
      <c r="A79" s="34"/>
      <c r="B79" s="35"/>
      <c r="C79" s="35"/>
      <c r="D79" s="31" t="s">
        <v>84</v>
      </c>
      <c r="E79" s="48" t="e">
        <f>#REF!+#REF!+#REF!</f>
        <v>#REF!</v>
      </c>
      <c r="F79" s="73"/>
      <c r="G79" s="73"/>
      <c r="H79" s="76"/>
      <c r="I79" s="42" t="e">
        <f t="shared" si="4"/>
        <v>#REF!</v>
      </c>
    </row>
    <row r="80" spans="1:9" ht="36.75" hidden="1" x14ac:dyDescent="0.25">
      <c r="A80" s="34"/>
      <c r="B80" s="35"/>
      <c r="C80" s="35"/>
      <c r="D80" s="32" t="s">
        <v>85</v>
      </c>
      <c r="E80" s="48" t="e">
        <f>#REF!+#REF!+#REF!</f>
        <v>#REF!</v>
      </c>
      <c r="F80" s="73"/>
      <c r="G80" s="73"/>
      <c r="H80" s="76"/>
      <c r="I80" s="42" t="e">
        <f t="shared" si="4"/>
        <v>#REF!</v>
      </c>
    </row>
    <row r="81" spans="1:9" ht="36.75" hidden="1" x14ac:dyDescent="0.25">
      <c r="A81" s="34"/>
      <c r="B81" s="35"/>
      <c r="C81" s="35"/>
      <c r="D81" s="33" t="s">
        <v>86</v>
      </c>
      <c r="E81" s="48" t="e">
        <f>#REF!+#REF!+#REF!</f>
        <v>#REF!</v>
      </c>
      <c r="F81" s="73"/>
      <c r="G81" s="73"/>
      <c r="H81" s="76"/>
      <c r="I81" s="42" t="e">
        <f t="shared" si="4"/>
        <v>#REF!</v>
      </c>
    </row>
    <row r="82" spans="1:9" ht="25.5" customHeight="1" x14ac:dyDescent="0.25">
      <c r="A82" s="34"/>
      <c r="B82" s="35" t="s">
        <v>29</v>
      </c>
      <c r="C82" s="35" t="s">
        <v>27</v>
      </c>
      <c r="D82" s="22" t="s">
        <v>91</v>
      </c>
      <c r="E82" s="57">
        <v>14303020.890000001</v>
      </c>
      <c r="F82" s="73"/>
      <c r="G82" s="73"/>
      <c r="H82" s="76">
        <v>6482330.4500000002</v>
      </c>
      <c r="I82" s="42">
        <f t="shared" si="4"/>
        <v>0.45321407972857963</v>
      </c>
    </row>
    <row r="83" spans="1:9" x14ac:dyDescent="0.25">
      <c r="A83" s="36">
        <v>7</v>
      </c>
      <c r="B83" s="37" t="s">
        <v>30</v>
      </c>
      <c r="C83" s="35"/>
      <c r="D83" s="21" t="s">
        <v>22</v>
      </c>
      <c r="E83" s="56">
        <f>SUM(E84)</f>
        <v>1841600</v>
      </c>
      <c r="F83" s="73"/>
      <c r="G83" s="73"/>
      <c r="H83" s="79">
        <f>SUM(H84)</f>
        <v>627998.79</v>
      </c>
      <c r="I83" s="42">
        <f t="shared" si="4"/>
        <v>0.34100716225021721</v>
      </c>
    </row>
    <row r="84" spans="1:9" x14ac:dyDescent="0.25">
      <c r="A84" s="34"/>
      <c r="B84" s="35" t="s">
        <v>30</v>
      </c>
      <c r="C84" s="35" t="s">
        <v>26</v>
      </c>
      <c r="D84" s="17" t="s">
        <v>97</v>
      </c>
      <c r="E84" s="57">
        <v>1841600</v>
      </c>
      <c r="F84" s="73"/>
      <c r="G84" s="73"/>
      <c r="H84" s="76">
        <v>627998.79</v>
      </c>
      <c r="I84" s="42">
        <f t="shared" si="4"/>
        <v>0.34100716225021721</v>
      </c>
    </row>
    <row r="85" spans="1:9" x14ac:dyDescent="0.25">
      <c r="A85" s="36">
        <v>8</v>
      </c>
      <c r="B85" s="37" t="s">
        <v>31</v>
      </c>
      <c r="C85" s="35"/>
      <c r="D85" s="16" t="s">
        <v>43</v>
      </c>
      <c r="E85" s="45">
        <f>E86</f>
        <v>85000</v>
      </c>
      <c r="F85" s="73"/>
      <c r="G85" s="73"/>
      <c r="H85" s="76">
        <f>H86</f>
        <v>1405.96</v>
      </c>
      <c r="I85" s="42">
        <f t="shared" si="4"/>
        <v>1.654070588235294E-2</v>
      </c>
    </row>
    <row r="86" spans="1:9" x14ac:dyDescent="0.25">
      <c r="A86" s="34"/>
      <c r="B86" s="35" t="s">
        <v>31</v>
      </c>
      <c r="C86" s="35" t="s">
        <v>28</v>
      </c>
      <c r="D86" s="17" t="s">
        <v>44</v>
      </c>
      <c r="E86" s="70">
        <v>85000</v>
      </c>
      <c r="F86" s="73"/>
      <c r="G86" s="73"/>
      <c r="H86" s="76">
        <v>1405.96</v>
      </c>
      <c r="I86" s="42">
        <f t="shared" si="4"/>
        <v>1.654070588235294E-2</v>
      </c>
    </row>
    <row r="87" spans="1:9" ht="39" hidden="1" x14ac:dyDescent="0.25">
      <c r="A87" s="7"/>
      <c r="B87" s="7"/>
      <c r="C87" s="7"/>
      <c r="D87" s="4" t="s">
        <v>37</v>
      </c>
      <c r="E87" s="71"/>
      <c r="F87" s="73"/>
      <c r="G87" s="73"/>
      <c r="H87" s="76"/>
      <c r="I87" s="42" t="e">
        <f t="shared" si="4"/>
        <v>#DIV/0!</v>
      </c>
    </row>
    <row r="88" spans="1:9" hidden="1" x14ac:dyDescent="0.25">
      <c r="A88" s="7"/>
      <c r="B88" s="7"/>
      <c r="C88" s="7"/>
      <c r="D88" s="5" t="s">
        <v>39</v>
      </c>
      <c r="E88" s="71"/>
      <c r="F88" s="73"/>
      <c r="G88" s="73"/>
      <c r="H88" s="76"/>
      <c r="I88" s="42" t="e">
        <f t="shared" si="4"/>
        <v>#DIV/0!</v>
      </c>
    </row>
    <row r="89" spans="1:9" hidden="1" x14ac:dyDescent="0.25">
      <c r="A89" s="7"/>
      <c r="B89" s="7"/>
      <c r="C89" s="7"/>
      <c r="D89" s="5" t="s">
        <v>19</v>
      </c>
      <c r="E89" s="71"/>
      <c r="F89" s="73"/>
      <c r="G89" s="73"/>
      <c r="H89" s="76"/>
      <c r="I89" s="42" t="e">
        <f t="shared" si="4"/>
        <v>#DIV/0!</v>
      </c>
    </row>
    <row r="90" spans="1:9" ht="64.5" hidden="1" x14ac:dyDescent="0.25">
      <c r="A90" s="7"/>
      <c r="B90" s="7"/>
      <c r="C90" s="7"/>
      <c r="D90" s="11" t="s">
        <v>54</v>
      </c>
      <c r="E90" s="71"/>
      <c r="F90" s="73"/>
      <c r="G90" s="73"/>
      <c r="H90" s="76"/>
      <c r="I90" s="42" t="e">
        <f t="shared" si="4"/>
        <v>#DIV/0!</v>
      </c>
    </row>
    <row r="91" spans="1:9" hidden="1" x14ac:dyDescent="0.25">
      <c r="A91" s="7"/>
      <c r="B91" s="7"/>
      <c r="C91" s="7"/>
      <c r="D91" s="6" t="s">
        <v>40</v>
      </c>
      <c r="E91" s="71"/>
      <c r="F91" s="73"/>
      <c r="G91" s="73"/>
      <c r="H91" s="76"/>
      <c r="I91" s="42" t="e">
        <f t="shared" si="4"/>
        <v>#DIV/0!</v>
      </c>
    </row>
    <row r="92" spans="1:9" x14ac:dyDescent="0.25">
      <c r="A92" s="84"/>
      <c r="B92" s="85"/>
      <c r="C92" s="86"/>
      <c r="D92" s="3" t="s">
        <v>23</v>
      </c>
      <c r="E92" s="72">
        <f>E9+E20+E22+E31+E44+E73+E83+E85</f>
        <v>94175368.980000004</v>
      </c>
      <c r="F92" s="72">
        <f t="shared" ref="F92:H92" si="5">F9+F20+F22+F31+F44+F73+F83+F85</f>
        <v>0</v>
      </c>
      <c r="G92" s="72">
        <f t="shared" si="5"/>
        <v>0</v>
      </c>
      <c r="H92" s="80">
        <f t="shared" si="5"/>
        <v>38806110.340000004</v>
      </c>
      <c r="I92" s="42">
        <f t="shared" si="4"/>
        <v>0.41206220650158798</v>
      </c>
    </row>
  </sheetData>
  <mergeCells count="10">
    <mergeCell ref="C1:I1"/>
    <mergeCell ref="C2:I2"/>
    <mergeCell ref="C3:I3"/>
    <mergeCell ref="A92:C92"/>
    <mergeCell ref="H7:H8"/>
    <mergeCell ref="I7:I8"/>
    <mergeCell ref="D5:G5"/>
    <mergeCell ref="D7:D8"/>
    <mergeCell ref="E7:E8"/>
    <mergeCell ref="F7:G7"/>
  </mergeCells>
  <pageMargins left="0.27559055118110237" right="0.15748031496062992" top="0.62992125984251968" bottom="0.62992125984251968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2025-07-30T22:09:51Z</dcterms:modified>
</cp:coreProperties>
</file>